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<sst xmlns="http://schemas.openxmlformats.org/spreadsheetml/2006/main" count="71" uniqueCount="66">
  <si>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RUBRO</t>
  </si>
  <si>
    <t>LOSA</t>
  </si>
  <si>
    <t>CHAPA</t>
  </si>
  <si>
    <t>TEJAS</t>
  </si>
  <si>
    <t>CIMIENTOS</t>
  </si>
  <si>
    <t>MAMPOSTERIA</t>
  </si>
  <si>
    <t>AISLACIONES</t>
  </si>
  <si>
    <t>LOSAS</t>
  </si>
  <si>
    <t>CUBIERTA DE TECHO</t>
  </si>
  <si>
    <t>REVOQUE GRUESO</t>
  </si>
  <si>
    <t>REVOQUE FINO</t>
  </si>
  <si>
    <t>CIELORRASO</t>
  </si>
  <si>
    <t>CONTRAPISO</t>
  </si>
  <si>
    <t>PISOS/ZOCALOS</t>
  </si>
  <si>
    <t>REVESTIMIENTOS</t>
  </si>
  <si>
    <t>CARPINTERIA</t>
  </si>
  <si>
    <t>PROVISION DE AGUA</t>
  </si>
  <si>
    <t>ELECTRICIDAD</t>
  </si>
  <si>
    <t>GAS</t>
  </si>
  <si>
    <t>COCINA-CALEFON</t>
  </si>
  <si>
    <t>PINTURA</t>
  </si>
  <si>
    <t>VEREDA/CERCOS</t>
  </si>
  <si>
    <t>VENTILACIONES</t>
  </si>
  <si>
    <t>DETALLES DE TERMINACION</t>
  </si>
  <si>
    <t>ARTEFACTOS SANITARIOS</t>
  </si>
  <si>
    <t>INSTALACIONES SANITARIAS</t>
  </si>
  <si>
    <t>TOTALES</t>
  </si>
  <si>
    <t>EJEC.</t>
  </si>
  <si>
    <t>FALT.</t>
  </si>
  <si>
    <t>1-ARQUITECTO:</t>
  </si>
  <si>
    <t>MATRICULA Nº:</t>
  </si>
  <si>
    <t>2-PROPIETARIO:</t>
  </si>
  <si>
    <t>Nº:</t>
  </si>
  <si>
    <t>3-OBRA: CALLE:</t>
  </si>
  <si>
    <t>LOCALIDAD:</t>
  </si>
  <si>
    <t>DESIGNACION S/TITULOS:</t>
  </si>
  <si>
    <t>LOTE:</t>
  </si>
  <si>
    <t>MANZANA:</t>
  </si>
  <si>
    <t>DESIGNACION S/CATASTRO:</t>
  </si>
  <si>
    <t>SECC.:</t>
  </si>
  <si>
    <t>PARC.:</t>
  </si>
  <si>
    <t>4-TRABAJOS FALTANTES: INDICAR RUBRO POR RUBRO LA PROPORCION FALTANTE DE CADA UNO.</t>
  </si>
  <si>
    <t>TRABAJOS FALTANTES PARA LA TERMINACION TOTAL DE LA OBRA</t>
  </si>
  <si>
    <t>DECLARACION JURADA DE ESTADO DE OBRA</t>
  </si>
  <si>
    <r>
      <t xml:space="preserve">      </t>
    </r>
    <r>
      <rPr>
        <sz val="12"/>
        <rFont val="Arial Black"/>
        <family val="2"/>
      </rPr>
      <t>CAPBA DIII</t>
    </r>
  </si>
  <si>
    <t>COLEGIO DE ARQUITECTOS DE LA PROVINCIA DE BUENOS AIRES</t>
  </si>
  <si>
    <t>PORCENTAJE DE TRABAJOS FALTANTES:</t>
  </si>
  <si>
    <t>LOSA:</t>
  </si>
  <si>
    <t>CHAPA:</t>
  </si>
  <si>
    <t>TEJAS:</t>
  </si>
  <si>
    <t>EL PROFESIONAL:</t>
  </si>
  <si>
    <t>SI</t>
  </si>
  <si>
    <t>NO</t>
  </si>
  <si>
    <t>SERA RESPONSABLE DE LA TERMINACION DE LOS</t>
  </si>
  <si>
    <t>TRABAJOS FALTANTES.</t>
  </si>
  <si>
    <t>A LOS</t>
  </si>
  <si>
    <r>
      <t xml:space="preserve">EXPEDIDO EL PRESENTE CON CARÁCTER DE </t>
    </r>
    <r>
      <rPr>
        <b/>
        <i/>
        <sz val="10.5"/>
        <rFont val="Arial"/>
        <family val="2"/>
      </rPr>
      <t>DECLARACION JURADA</t>
    </r>
    <r>
      <rPr>
        <i/>
        <sz val="10.5"/>
        <rFont val="Arial"/>
        <family val="2"/>
      </rPr>
      <t>, EN:</t>
    </r>
  </si>
  <si>
    <t xml:space="preserve">DIAS DEL MES DE: </t>
  </si>
  <si>
    <t>EXPTE Nº:</t>
  </si>
  <si>
    <t>FIRMA PROFESIONAL</t>
  </si>
  <si>
    <t>OBSERVACIONES:</t>
  </si>
  <si>
    <t>CIRC.:</t>
  </si>
  <si>
    <t>DEL:</t>
  </si>
  <si>
    <t>MANZ.</t>
  </si>
  <si>
    <t xml:space="preserve"> </t>
  </si>
  <si>
    <t>AYUDA.: LLENAR LOS DATOS DEL PROFESIONAL, OBRA Y ELEGIR LA COLUMNA QUE CORRESPONDA AL RUBRO DE LA OBRA. MOVER Y/O COPIAR LAS LINEAS DE TACHADO SOBRE LAS COLUMNAS DE RUBROS NO USADAS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</si>
</sst>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</numFmts>
  <fonts count="1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.5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2" fontId="3" fillId="0" borderId="9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19050</xdr:rowOff>
    </xdr:from>
    <xdr:to>
      <xdr:col>0</xdr:col>
      <xdr:colOff>1333500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11</xdr:row>
      <xdr:rowOff>47625</xdr:rowOff>
    </xdr:from>
    <xdr:to>
      <xdr:col>6</xdr:col>
      <xdr:colOff>466725</xdr:colOff>
      <xdr:row>34</xdr:row>
      <xdr:rowOff>152400</xdr:rowOff>
    </xdr:to>
    <xdr:sp>
      <xdr:nvSpPr>
        <xdr:cNvPr id="2" name="Line 10"/>
        <xdr:cNvSpPr>
          <a:spLocks/>
        </xdr:cNvSpPr>
      </xdr:nvSpPr>
      <xdr:spPr>
        <a:xfrm flipV="1">
          <a:off x="2438400" y="2257425"/>
          <a:ext cx="3524250" cy="42576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114300</xdr:rowOff>
    </xdr:from>
    <xdr:to>
      <xdr:col>1</xdr:col>
      <xdr:colOff>533400</xdr:colOff>
      <xdr:row>41</xdr:row>
      <xdr:rowOff>19050</xdr:rowOff>
    </xdr:to>
    <xdr:sp>
      <xdr:nvSpPr>
        <xdr:cNvPr id="3" name="Line 11"/>
        <xdr:cNvSpPr>
          <a:spLocks/>
        </xdr:cNvSpPr>
      </xdr:nvSpPr>
      <xdr:spPr>
        <a:xfrm flipV="1">
          <a:off x="2524125" y="7258050"/>
          <a:ext cx="409575" cy="247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5" zoomScaleNormal="75" workbookViewId="0" topLeftCell="A1">
      <selection activeCell="A1" sqref="A1:A3"/>
    </sheetView>
  </sheetViews>
  <sheetFormatPr defaultColWidth="11.421875" defaultRowHeight="12.75"/>
  <cols>
    <col min="1" max="1" width="36.00390625" style="0" customWidth="1"/>
    <col min="2" max="10" width="9.28125" style="0" customWidth="1"/>
    <col min="12" max="12" width="39.8515625" style="0" customWidth="1"/>
  </cols>
  <sheetData>
    <row r="1" spans="1:14" ht="24.75" customHeight="1">
      <c r="A1" s="52" t="s">
        <v>44</v>
      </c>
      <c r="B1" s="49" t="s">
        <v>45</v>
      </c>
      <c r="C1" s="50"/>
      <c r="D1" s="50"/>
      <c r="E1" s="50"/>
      <c r="F1" s="50"/>
      <c r="G1" s="50"/>
      <c r="H1" s="50"/>
      <c r="I1" s="50"/>
      <c r="J1" s="51"/>
      <c r="K1" s="3"/>
      <c r="L1" s="115" t="s">
        <v>65</v>
      </c>
      <c r="M1" s="114"/>
      <c r="N1" s="114"/>
    </row>
    <row r="2" spans="1:14" ht="24.75" customHeight="1">
      <c r="A2" s="53"/>
      <c r="B2" s="60" t="s">
        <v>43</v>
      </c>
      <c r="C2" s="61"/>
      <c r="D2" s="61"/>
      <c r="E2" s="61"/>
      <c r="F2" s="61"/>
      <c r="G2" s="61"/>
      <c r="H2" s="61"/>
      <c r="I2" s="61"/>
      <c r="J2" s="62"/>
      <c r="K2" s="3"/>
      <c r="L2" s="115"/>
      <c r="M2" s="114"/>
      <c r="N2" s="114"/>
    </row>
    <row r="3" spans="1:14" ht="24.75" customHeight="1" thickBot="1">
      <c r="A3" s="54"/>
      <c r="B3" s="57" t="s">
        <v>42</v>
      </c>
      <c r="C3" s="58"/>
      <c r="D3" s="58"/>
      <c r="E3" s="58"/>
      <c r="F3" s="58"/>
      <c r="G3" s="58"/>
      <c r="H3" s="58"/>
      <c r="I3" s="58"/>
      <c r="J3" s="59"/>
      <c r="K3" s="3"/>
      <c r="L3" s="115"/>
      <c r="M3" s="114"/>
      <c r="N3" s="114"/>
    </row>
    <row r="4" spans="1:11" ht="13.5">
      <c r="A4" s="8" t="s">
        <v>29</v>
      </c>
      <c r="B4" s="101" t="s">
        <v>64</v>
      </c>
      <c r="C4" s="101"/>
      <c r="D4" s="101"/>
      <c r="E4" s="101"/>
      <c r="F4" s="101"/>
      <c r="G4" s="101"/>
      <c r="H4" s="55" t="s">
        <v>30</v>
      </c>
      <c r="I4" s="55"/>
      <c r="J4" s="102" t="s">
        <v>64</v>
      </c>
      <c r="K4" s="3"/>
    </row>
    <row r="5" spans="1:11" ht="13.5">
      <c r="A5" s="5" t="s">
        <v>31</v>
      </c>
      <c r="B5" s="103"/>
      <c r="C5" s="103"/>
      <c r="D5" s="103"/>
      <c r="E5" s="103"/>
      <c r="F5" s="103"/>
      <c r="G5" s="103"/>
      <c r="H5" s="103"/>
      <c r="I5" s="103"/>
      <c r="J5" s="104"/>
      <c r="K5" s="3"/>
    </row>
    <row r="6" spans="1:11" ht="13.5">
      <c r="A6" s="5" t="s">
        <v>33</v>
      </c>
      <c r="B6" s="103"/>
      <c r="C6" s="103"/>
      <c r="D6" s="103"/>
      <c r="E6" s="103"/>
      <c r="F6" s="103"/>
      <c r="G6" s="103"/>
      <c r="H6" s="9" t="s">
        <v>32</v>
      </c>
      <c r="I6" s="105"/>
      <c r="J6" s="106"/>
      <c r="K6" s="3"/>
    </row>
    <row r="7" spans="1:11" ht="13.5">
      <c r="A7" s="15" t="s">
        <v>34</v>
      </c>
      <c r="B7" s="105"/>
      <c r="C7" s="105"/>
      <c r="D7" s="105"/>
      <c r="E7" s="105"/>
      <c r="F7" s="105"/>
      <c r="G7" s="105"/>
      <c r="H7" s="105"/>
      <c r="I7" s="105"/>
      <c r="J7" s="106"/>
      <c r="K7" s="3"/>
    </row>
    <row r="8" spans="1:11" ht="13.5">
      <c r="A8" s="15" t="s">
        <v>35</v>
      </c>
      <c r="B8" s="45" t="s">
        <v>37</v>
      </c>
      <c r="C8" s="45"/>
      <c r="D8" s="103"/>
      <c r="E8" s="103"/>
      <c r="F8" s="103"/>
      <c r="G8" s="9" t="s">
        <v>36</v>
      </c>
      <c r="H8" s="103"/>
      <c r="I8" s="103"/>
      <c r="J8" s="104"/>
      <c r="K8" s="3"/>
    </row>
    <row r="9" spans="1:11" ht="14.25" thickBot="1">
      <c r="A9" s="27" t="s">
        <v>38</v>
      </c>
      <c r="B9" s="18"/>
      <c r="C9" s="20" t="s">
        <v>61</v>
      </c>
      <c r="D9" s="107"/>
      <c r="E9" s="20" t="s">
        <v>39</v>
      </c>
      <c r="F9" s="107"/>
      <c r="G9" s="20" t="s">
        <v>63</v>
      </c>
      <c r="H9" s="107"/>
      <c r="I9" s="20" t="s">
        <v>40</v>
      </c>
      <c r="J9" s="108"/>
      <c r="K9" s="3"/>
    </row>
    <row r="10" spans="1:11" ht="4.5" customHeight="1" thickBot="1">
      <c r="A10" s="14"/>
      <c r="B10" s="13"/>
      <c r="C10" s="9"/>
      <c r="D10" s="13"/>
      <c r="E10" s="9"/>
      <c r="F10" s="13"/>
      <c r="G10" s="9"/>
      <c r="H10" s="13"/>
      <c r="I10" s="9"/>
      <c r="J10" s="14"/>
      <c r="K10" s="3"/>
    </row>
    <row r="11" spans="1:11" ht="13.5">
      <c r="A11" s="46" t="s">
        <v>41</v>
      </c>
      <c r="B11" s="47"/>
      <c r="C11" s="47"/>
      <c r="D11" s="47"/>
      <c r="E11" s="47"/>
      <c r="F11" s="47"/>
      <c r="G11" s="47"/>
      <c r="H11" s="47"/>
      <c r="I11" s="47"/>
      <c r="J11" s="48"/>
      <c r="K11" s="3"/>
    </row>
    <row r="12" spans="1:11" ht="13.5">
      <c r="A12" s="34" t="s">
        <v>0</v>
      </c>
      <c r="B12" s="109" t="s">
        <v>1</v>
      </c>
      <c r="C12" s="30" t="s">
        <v>27</v>
      </c>
      <c r="D12" s="31" t="s">
        <v>28</v>
      </c>
      <c r="E12" s="32" t="s">
        <v>2</v>
      </c>
      <c r="F12" s="30" t="s">
        <v>27</v>
      </c>
      <c r="G12" s="31" t="s">
        <v>28</v>
      </c>
      <c r="H12" s="32" t="s">
        <v>3</v>
      </c>
      <c r="I12" s="33" t="s">
        <v>27</v>
      </c>
      <c r="J12" s="35" t="s">
        <v>28</v>
      </c>
      <c r="K12" s="3"/>
    </row>
    <row r="13" spans="1:12" ht="14.25">
      <c r="A13" s="36" t="s">
        <v>4</v>
      </c>
      <c r="B13" s="29">
        <f>4</f>
        <v>4</v>
      </c>
      <c r="C13" s="100">
        <v>4</v>
      </c>
      <c r="D13" s="10">
        <f>+B13-C13</f>
        <v>0</v>
      </c>
      <c r="E13" s="29">
        <f>4</f>
        <v>4</v>
      </c>
      <c r="F13" s="100">
        <v>4</v>
      </c>
      <c r="G13" s="10">
        <f>+E13-F13</f>
        <v>0</v>
      </c>
      <c r="H13" s="29">
        <f>4*100%</f>
        <v>4</v>
      </c>
      <c r="I13" s="100">
        <v>2</v>
      </c>
      <c r="J13" s="7">
        <f>+H13-I13</f>
        <v>2</v>
      </c>
      <c r="K13" s="3"/>
      <c r="L13" s="2"/>
    </row>
    <row r="14" spans="1:12" ht="14.25">
      <c r="A14" s="36" t="s">
        <v>5</v>
      </c>
      <c r="B14" s="29">
        <f>18</f>
        <v>18</v>
      </c>
      <c r="C14" s="100">
        <f aca="true" t="shared" si="0" ref="C13:C34">100%*B14</f>
        <v>18</v>
      </c>
      <c r="D14" s="10">
        <f>+B14-C14</f>
        <v>0</v>
      </c>
      <c r="E14" s="29">
        <f>14</f>
        <v>14</v>
      </c>
      <c r="F14" s="100">
        <f aca="true" t="shared" si="1" ref="F13:F34">100%*E14</f>
        <v>14</v>
      </c>
      <c r="G14" s="10">
        <f aca="true" t="shared" si="2" ref="G14:G34">+E14-F14</f>
        <v>0</v>
      </c>
      <c r="H14" s="29">
        <f>18*100%</f>
        <v>18</v>
      </c>
      <c r="I14" s="100">
        <f aca="true" t="shared" si="3" ref="I13:I18">100%*H14</f>
        <v>18</v>
      </c>
      <c r="J14" s="7">
        <f aca="true" t="shared" si="4" ref="J14:J34">+H14-I14</f>
        <v>0</v>
      </c>
      <c r="K14" s="3"/>
      <c r="L14" s="2"/>
    </row>
    <row r="15" spans="1:12" ht="14.25">
      <c r="A15" s="36" t="s">
        <v>6</v>
      </c>
      <c r="B15" s="29">
        <f>1</f>
        <v>1</v>
      </c>
      <c r="C15" s="100">
        <f t="shared" si="0"/>
        <v>1</v>
      </c>
      <c r="D15" s="10">
        <f aca="true" t="shared" si="5" ref="D15:D34">+B15-C15</f>
        <v>0</v>
      </c>
      <c r="E15" s="29">
        <f>1</f>
        <v>1</v>
      </c>
      <c r="F15" s="100">
        <f t="shared" si="1"/>
        <v>1</v>
      </c>
      <c r="G15" s="10">
        <f t="shared" si="2"/>
        <v>0</v>
      </c>
      <c r="H15" s="29">
        <f>1*100%</f>
        <v>1</v>
      </c>
      <c r="I15" s="100">
        <f t="shared" si="3"/>
        <v>1</v>
      </c>
      <c r="J15" s="7">
        <f t="shared" si="4"/>
        <v>0</v>
      </c>
      <c r="K15" s="3"/>
      <c r="L15" s="2"/>
    </row>
    <row r="16" spans="1:12" ht="14.25">
      <c r="A16" s="36" t="s">
        <v>7</v>
      </c>
      <c r="B16" s="29">
        <f>14</f>
        <v>14</v>
      </c>
      <c r="C16" s="100">
        <f t="shared" si="0"/>
        <v>14</v>
      </c>
      <c r="D16" s="10">
        <f t="shared" si="5"/>
        <v>0</v>
      </c>
      <c r="E16" s="29">
        <f>1</f>
        <v>1</v>
      </c>
      <c r="F16" s="100">
        <f t="shared" si="1"/>
        <v>1</v>
      </c>
      <c r="G16" s="10">
        <f t="shared" si="2"/>
        <v>0</v>
      </c>
      <c r="H16" s="29">
        <f>1*100%</f>
        <v>1</v>
      </c>
      <c r="I16" s="100">
        <f t="shared" si="3"/>
        <v>1</v>
      </c>
      <c r="J16" s="7">
        <f t="shared" si="4"/>
        <v>0</v>
      </c>
      <c r="K16" s="3"/>
      <c r="L16" s="2"/>
    </row>
    <row r="17" spans="1:12" ht="14.25">
      <c r="A17" s="36" t="s">
        <v>8</v>
      </c>
      <c r="B17" s="29">
        <f>6</f>
        <v>6</v>
      </c>
      <c r="C17" s="100">
        <f t="shared" si="0"/>
        <v>6</v>
      </c>
      <c r="D17" s="10">
        <f t="shared" si="5"/>
        <v>0</v>
      </c>
      <c r="E17" s="29">
        <f>14</f>
        <v>14</v>
      </c>
      <c r="F17" s="100">
        <f t="shared" si="1"/>
        <v>14</v>
      </c>
      <c r="G17" s="10">
        <f t="shared" si="2"/>
        <v>0</v>
      </c>
      <c r="H17" s="29">
        <f>19*100%</f>
        <v>19</v>
      </c>
      <c r="I17" s="100">
        <f t="shared" si="3"/>
        <v>19</v>
      </c>
      <c r="J17" s="7">
        <f t="shared" si="4"/>
        <v>0</v>
      </c>
      <c r="K17" s="3"/>
      <c r="L17" s="2"/>
    </row>
    <row r="18" spans="1:12" ht="14.25">
      <c r="A18" s="36" t="s">
        <v>9</v>
      </c>
      <c r="B18" s="29">
        <f>8</f>
        <v>8</v>
      </c>
      <c r="C18" s="100">
        <f t="shared" si="0"/>
        <v>8</v>
      </c>
      <c r="D18" s="10">
        <f t="shared" si="5"/>
        <v>0</v>
      </c>
      <c r="E18" s="29">
        <f>8</f>
        <v>8</v>
      </c>
      <c r="F18" s="100">
        <f t="shared" si="1"/>
        <v>8</v>
      </c>
      <c r="G18" s="10">
        <f t="shared" si="2"/>
        <v>0</v>
      </c>
      <c r="H18" s="29">
        <f>7*100%</f>
        <v>7</v>
      </c>
      <c r="I18" s="100">
        <f t="shared" si="3"/>
        <v>7</v>
      </c>
      <c r="J18" s="7">
        <f t="shared" si="4"/>
        <v>0</v>
      </c>
      <c r="K18" s="3"/>
      <c r="L18" s="2"/>
    </row>
    <row r="19" spans="1:12" ht="14.25">
      <c r="A19" s="36" t="s">
        <v>10</v>
      </c>
      <c r="B19" s="29">
        <f>3</f>
        <v>3</v>
      </c>
      <c r="C19" s="100">
        <f t="shared" si="0"/>
        <v>3</v>
      </c>
      <c r="D19" s="10">
        <f t="shared" si="5"/>
        <v>0</v>
      </c>
      <c r="E19" s="29">
        <f>3</f>
        <v>3</v>
      </c>
      <c r="F19" s="100">
        <f t="shared" si="1"/>
        <v>3</v>
      </c>
      <c r="G19" s="10">
        <f t="shared" si="2"/>
        <v>0</v>
      </c>
      <c r="H19" s="29">
        <f>3*100%</f>
        <v>3</v>
      </c>
      <c r="I19" s="100">
        <f>60%*H19</f>
        <v>1.7999999999999998</v>
      </c>
      <c r="J19" s="7">
        <f t="shared" si="4"/>
        <v>1.2000000000000002</v>
      </c>
      <c r="K19" s="3"/>
      <c r="L19" s="2"/>
    </row>
    <row r="20" spans="1:12" ht="14.25">
      <c r="A20" s="36" t="s">
        <v>11</v>
      </c>
      <c r="B20" s="29">
        <f>2</f>
        <v>2</v>
      </c>
      <c r="C20" s="100">
        <f t="shared" si="0"/>
        <v>2</v>
      </c>
      <c r="D20" s="10">
        <f t="shared" si="5"/>
        <v>0</v>
      </c>
      <c r="E20" s="29">
        <f>8</f>
        <v>8</v>
      </c>
      <c r="F20" s="100">
        <f t="shared" si="1"/>
        <v>8</v>
      </c>
      <c r="G20" s="10">
        <f t="shared" si="2"/>
        <v>0</v>
      </c>
      <c r="H20" s="29">
        <f>0*100%</f>
        <v>0</v>
      </c>
      <c r="I20" s="100">
        <f>50%*H20</f>
        <v>0</v>
      </c>
      <c r="J20" s="7">
        <f t="shared" si="4"/>
        <v>0</v>
      </c>
      <c r="K20" s="3"/>
      <c r="L20" s="2"/>
    </row>
    <row r="21" spans="1:12" ht="14.25">
      <c r="A21" s="36" t="s">
        <v>12</v>
      </c>
      <c r="B21" s="29">
        <f>2</f>
        <v>2</v>
      </c>
      <c r="C21" s="100">
        <f t="shared" si="0"/>
        <v>2</v>
      </c>
      <c r="D21" s="10">
        <f t="shared" si="5"/>
        <v>0</v>
      </c>
      <c r="E21" s="29">
        <f>2</f>
        <v>2</v>
      </c>
      <c r="F21" s="100">
        <f t="shared" si="1"/>
        <v>2</v>
      </c>
      <c r="G21" s="10">
        <f t="shared" si="2"/>
        <v>0</v>
      </c>
      <c r="H21" s="29">
        <f>2*100%</f>
        <v>2</v>
      </c>
      <c r="I21" s="100">
        <f>100%*H21</f>
        <v>2</v>
      </c>
      <c r="J21" s="7">
        <f t="shared" si="4"/>
        <v>0</v>
      </c>
      <c r="K21" s="3"/>
      <c r="L21" s="2"/>
    </row>
    <row r="22" spans="1:12" ht="14.25">
      <c r="A22" s="36" t="s">
        <v>13</v>
      </c>
      <c r="B22" s="29">
        <f>6</f>
        <v>6</v>
      </c>
      <c r="C22" s="100">
        <f t="shared" si="0"/>
        <v>6</v>
      </c>
      <c r="D22" s="10">
        <f t="shared" si="5"/>
        <v>0</v>
      </c>
      <c r="E22" s="29">
        <f>6</f>
        <v>6</v>
      </c>
      <c r="F22" s="100">
        <f t="shared" si="1"/>
        <v>6</v>
      </c>
      <c r="G22" s="10">
        <f t="shared" si="2"/>
        <v>0</v>
      </c>
      <c r="H22" s="29">
        <f>6*100%</f>
        <v>6</v>
      </c>
      <c r="I22" s="100">
        <f>30%*H22</f>
        <v>1.7999999999999998</v>
      </c>
      <c r="J22" s="7">
        <f t="shared" si="4"/>
        <v>4.2</v>
      </c>
      <c r="K22" s="3"/>
      <c r="L22" s="2"/>
    </row>
    <row r="23" spans="1:12" ht="14.25">
      <c r="A23" s="36" t="s">
        <v>14</v>
      </c>
      <c r="B23" s="29">
        <f>2</f>
        <v>2</v>
      </c>
      <c r="C23" s="100">
        <f t="shared" si="0"/>
        <v>2</v>
      </c>
      <c r="D23" s="10">
        <f t="shared" si="5"/>
        <v>0</v>
      </c>
      <c r="E23" s="29">
        <f>2</f>
        <v>2</v>
      </c>
      <c r="F23" s="100">
        <f t="shared" si="1"/>
        <v>2</v>
      </c>
      <c r="G23" s="10">
        <f t="shared" si="2"/>
        <v>0</v>
      </c>
      <c r="H23" s="29">
        <f>2*100%</f>
        <v>2</v>
      </c>
      <c r="I23" s="100">
        <f>0%*H23</f>
        <v>0</v>
      </c>
      <c r="J23" s="7">
        <f t="shared" si="4"/>
        <v>2</v>
      </c>
      <c r="K23" s="3"/>
      <c r="L23" s="2"/>
    </row>
    <row r="24" spans="1:12" ht="14.25">
      <c r="A24" s="36" t="s">
        <v>15</v>
      </c>
      <c r="B24" s="29">
        <v>8</v>
      </c>
      <c r="C24" s="100">
        <f t="shared" si="0"/>
        <v>8</v>
      </c>
      <c r="D24" s="10">
        <f t="shared" si="5"/>
        <v>0</v>
      </c>
      <c r="E24" s="29">
        <f>8</f>
        <v>8</v>
      </c>
      <c r="F24" s="100">
        <f t="shared" si="1"/>
        <v>8</v>
      </c>
      <c r="G24" s="10">
        <f t="shared" si="2"/>
        <v>0</v>
      </c>
      <c r="H24" s="29">
        <f>8*100%</f>
        <v>8</v>
      </c>
      <c r="I24" s="100">
        <f>100%*H24</f>
        <v>8</v>
      </c>
      <c r="J24" s="7">
        <f t="shared" si="4"/>
        <v>0</v>
      </c>
      <c r="K24" s="3"/>
      <c r="L24" s="2"/>
    </row>
    <row r="25" spans="1:12" ht="14.25">
      <c r="A25" s="36" t="s">
        <v>25</v>
      </c>
      <c r="B25" s="29">
        <f>4</f>
        <v>4</v>
      </c>
      <c r="C25" s="100">
        <f t="shared" si="0"/>
        <v>4</v>
      </c>
      <c r="D25" s="10">
        <f t="shared" si="5"/>
        <v>0</v>
      </c>
      <c r="E25" s="29">
        <f>4</f>
        <v>4</v>
      </c>
      <c r="F25" s="100">
        <f t="shared" si="1"/>
        <v>4</v>
      </c>
      <c r="G25" s="10">
        <f t="shared" si="2"/>
        <v>0</v>
      </c>
      <c r="H25" s="29">
        <f>4*100%</f>
        <v>4</v>
      </c>
      <c r="I25" s="100">
        <f>50%*H25</f>
        <v>2</v>
      </c>
      <c r="J25" s="7">
        <f t="shared" si="4"/>
        <v>2</v>
      </c>
      <c r="K25" s="3"/>
      <c r="L25" s="2"/>
    </row>
    <row r="26" spans="1:12" ht="14.25">
      <c r="A26" s="36" t="s">
        <v>16</v>
      </c>
      <c r="B26" s="29">
        <f>5</f>
        <v>5</v>
      </c>
      <c r="C26" s="100">
        <f t="shared" si="0"/>
        <v>5</v>
      </c>
      <c r="D26" s="10">
        <f t="shared" si="5"/>
        <v>0</v>
      </c>
      <c r="E26" s="29">
        <f>5</f>
        <v>5</v>
      </c>
      <c r="F26" s="100">
        <f t="shared" si="1"/>
        <v>5</v>
      </c>
      <c r="G26" s="10">
        <f t="shared" si="2"/>
        <v>0</v>
      </c>
      <c r="H26" s="29">
        <f>5*100%</f>
        <v>5</v>
      </c>
      <c r="I26" s="100">
        <f>20%*H26</f>
        <v>1</v>
      </c>
      <c r="J26" s="7">
        <f t="shared" si="4"/>
        <v>4</v>
      </c>
      <c r="K26" s="3"/>
      <c r="L26" s="2"/>
    </row>
    <row r="27" spans="1:12" ht="14.25">
      <c r="A27" s="36" t="s">
        <v>17</v>
      </c>
      <c r="B27" s="29">
        <f>3</f>
        <v>3</v>
      </c>
      <c r="C27" s="100">
        <f t="shared" si="0"/>
        <v>3</v>
      </c>
      <c r="D27" s="10">
        <f t="shared" si="5"/>
        <v>0</v>
      </c>
      <c r="E27" s="29">
        <f>3</f>
        <v>3</v>
      </c>
      <c r="F27" s="100">
        <f t="shared" si="1"/>
        <v>3</v>
      </c>
      <c r="G27" s="10">
        <f t="shared" si="2"/>
        <v>0</v>
      </c>
      <c r="H27" s="29">
        <f>3*100%</f>
        <v>3</v>
      </c>
      <c r="I27" s="100">
        <f>50%*H27</f>
        <v>1.5</v>
      </c>
      <c r="J27" s="7">
        <f t="shared" si="4"/>
        <v>1.5</v>
      </c>
      <c r="K27" s="3"/>
      <c r="L27" s="2"/>
    </row>
    <row r="28" spans="1:12" ht="14.25">
      <c r="A28" s="36" t="s">
        <v>18</v>
      </c>
      <c r="B28" s="29">
        <f>3</f>
        <v>3</v>
      </c>
      <c r="C28" s="100">
        <f t="shared" si="0"/>
        <v>3</v>
      </c>
      <c r="D28" s="10">
        <f t="shared" si="5"/>
        <v>0</v>
      </c>
      <c r="E28" s="29">
        <f>3</f>
        <v>3</v>
      </c>
      <c r="F28" s="100">
        <f t="shared" si="1"/>
        <v>3</v>
      </c>
      <c r="G28" s="10">
        <f t="shared" si="2"/>
        <v>0</v>
      </c>
      <c r="H28" s="29">
        <f>3*100%</f>
        <v>3</v>
      </c>
      <c r="I28" s="100">
        <f aca="true" t="shared" si="6" ref="I28:I34">0%*H28</f>
        <v>0</v>
      </c>
      <c r="J28" s="7">
        <f t="shared" si="4"/>
        <v>3</v>
      </c>
      <c r="K28" s="3"/>
      <c r="L28" s="2"/>
    </row>
    <row r="29" spans="1:12" ht="14.25">
      <c r="A29" s="36" t="s">
        <v>24</v>
      </c>
      <c r="B29" s="29">
        <f>2</f>
        <v>2</v>
      </c>
      <c r="C29" s="100">
        <f t="shared" si="0"/>
        <v>2</v>
      </c>
      <c r="D29" s="10">
        <f t="shared" si="5"/>
        <v>0</v>
      </c>
      <c r="E29" s="29">
        <f>2</f>
        <v>2</v>
      </c>
      <c r="F29" s="100">
        <f t="shared" si="1"/>
        <v>2</v>
      </c>
      <c r="G29" s="10">
        <f t="shared" si="2"/>
        <v>0</v>
      </c>
      <c r="H29" s="29">
        <f>2*100%</f>
        <v>2</v>
      </c>
      <c r="I29" s="100">
        <f t="shared" si="6"/>
        <v>0</v>
      </c>
      <c r="J29" s="7">
        <f t="shared" si="4"/>
        <v>2</v>
      </c>
      <c r="K29" s="3"/>
      <c r="L29" s="2"/>
    </row>
    <row r="30" spans="1:12" ht="14.25">
      <c r="A30" s="36" t="s">
        <v>19</v>
      </c>
      <c r="B30" s="29">
        <v>0</v>
      </c>
      <c r="C30" s="100">
        <f t="shared" si="0"/>
        <v>0</v>
      </c>
      <c r="D30" s="10">
        <f t="shared" si="5"/>
        <v>0</v>
      </c>
      <c r="E30" s="29">
        <f>2</f>
        <v>2</v>
      </c>
      <c r="F30" s="100">
        <f t="shared" si="1"/>
        <v>2</v>
      </c>
      <c r="G30" s="10">
        <f t="shared" si="2"/>
        <v>0</v>
      </c>
      <c r="H30" s="29">
        <f>2*100%</f>
        <v>2</v>
      </c>
      <c r="I30" s="100">
        <f t="shared" si="6"/>
        <v>0</v>
      </c>
      <c r="J30" s="7">
        <f t="shared" si="4"/>
        <v>2</v>
      </c>
      <c r="K30" s="3"/>
      <c r="L30" s="2"/>
    </row>
    <row r="31" spans="1:12" ht="14.25">
      <c r="A31" s="36" t="s">
        <v>20</v>
      </c>
      <c r="B31" s="29">
        <f>4</f>
        <v>4</v>
      </c>
      <c r="C31" s="100">
        <f t="shared" si="0"/>
        <v>4</v>
      </c>
      <c r="D31" s="10">
        <f t="shared" si="5"/>
        <v>0</v>
      </c>
      <c r="E31" s="29">
        <f>5</f>
        <v>5</v>
      </c>
      <c r="F31" s="100">
        <f t="shared" si="1"/>
        <v>5</v>
      </c>
      <c r="G31" s="10">
        <f t="shared" si="2"/>
        <v>0</v>
      </c>
      <c r="H31" s="29">
        <f>5*100%</f>
        <v>5</v>
      </c>
      <c r="I31" s="100">
        <f t="shared" si="6"/>
        <v>0</v>
      </c>
      <c r="J31" s="7">
        <f t="shared" si="4"/>
        <v>5</v>
      </c>
      <c r="K31" s="3"/>
      <c r="L31" s="2"/>
    </row>
    <row r="32" spans="1:12" ht="14.25">
      <c r="A32" s="36" t="s">
        <v>21</v>
      </c>
      <c r="B32" s="29">
        <f>2</f>
        <v>2</v>
      </c>
      <c r="C32" s="100">
        <f t="shared" si="0"/>
        <v>2</v>
      </c>
      <c r="D32" s="10">
        <f t="shared" si="5"/>
        <v>0</v>
      </c>
      <c r="E32" s="29">
        <f>2</f>
        <v>2</v>
      </c>
      <c r="F32" s="100">
        <f t="shared" si="1"/>
        <v>2</v>
      </c>
      <c r="G32" s="10">
        <f t="shared" si="2"/>
        <v>0</v>
      </c>
      <c r="H32" s="29">
        <f>2*100%</f>
        <v>2</v>
      </c>
      <c r="I32" s="100">
        <f t="shared" si="6"/>
        <v>0</v>
      </c>
      <c r="J32" s="7">
        <f t="shared" si="4"/>
        <v>2</v>
      </c>
      <c r="K32" s="3"/>
      <c r="L32" s="2"/>
    </row>
    <row r="33" spans="1:12" ht="14.25">
      <c r="A33" s="36" t="s">
        <v>22</v>
      </c>
      <c r="B33" s="29">
        <f>1</f>
        <v>1</v>
      </c>
      <c r="C33" s="100">
        <f t="shared" si="0"/>
        <v>1</v>
      </c>
      <c r="D33" s="10">
        <f t="shared" si="5"/>
        <v>0</v>
      </c>
      <c r="E33" s="29">
        <f>1</f>
        <v>1</v>
      </c>
      <c r="F33" s="100">
        <f t="shared" si="1"/>
        <v>1</v>
      </c>
      <c r="G33" s="10">
        <f t="shared" si="2"/>
        <v>0</v>
      </c>
      <c r="H33" s="29">
        <f>1*100%</f>
        <v>1</v>
      </c>
      <c r="I33" s="100">
        <f t="shared" si="6"/>
        <v>0</v>
      </c>
      <c r="J33" s="7">
        <f t="shared" si="4"/>
        <v>1</v>
      </c>
      <c r="K33" s="3"/>
      <c r="L33" s="2"/>
    </row>
    <row r="34" spans="1:12" ht="14.25">
      <c r="A34" s="36" t="s">
        <v>23</v>
      </c>
      <c r="B34" s="29">
        <f>2</f>
        <v>2</v>
      </c>
      <c r="C34" s="100">
        <f t="shared" si="0"/>
        <v>2</v>
      </c>
      <c r="D34" s="10">
        <f t="shared" si="5"/>
        <v>0</v>
      </c>
      <c r="E34" s="29">
        <f>2</f>
        <v>2</v>
      </c>
      <c r="F34" s="100">
        <f t="shared" si="1"/>
        <v>2</v>
      </c>
      <c r="G34" s="10">
        <f t="shared" si="2"/>
        <v>0</v>
      </c>
      <c r="H34" s="29">
        <f>2*100%</f>
        <v>2</v>
      </c>
      <c r="I34" s="100">
        <f t="shared" si="6"/>
        <v>0</v>
      </c>
      <c r="J34" s="7">
        <f t="shared" si="4"/>
        <v>2</v>
      </c>
      <c r="K34" s="3"/>
      <c r="L34" s="2"/>
    </row>
    <row r="35" spans="1:12" ht="16.5" thickBot="1">
      <c r="A35" s="37" t="s">
        <v>26</v>
      </c>
      <c r="B35" s="38">
        <f aca="true" t="shared" si="7" ref="B35:I35">SUM(B13:B34)</f>
        <v>100</v>
      </c>
      <c r="C35" s="39">
        <f t="shared" si="7"/>
        <v>100</v>
      </c>
      <c r="D35" s="40">
        <f>SUM(D13:D34)</f>
        <v>0</v>
      </c>
      <c r="E35" s="38">
        <f t="shared" si="7"/>
        <v>100</v>
      </c>
      <c r="F35" s="39">
        <f t="shared" si="7"/>
        <v>100</v>
      </c>
      <c r="G35" s="40">
        <f>SUM(G13:G34)</f>
        <v>0</v>
      </c>
      <c r="H35" s="38">
        <f t="shared" si="7"/>
        <v>100</v>
      </c>
      <c r="I35" s="39">
        <f t="shared" si="7"/>
        <v>66.1</v>
      </c>
      <c r="J35" s="41">
        <f>SUM(J13:J34)</f>
        <v>33.9</v>
      </c>
      <c r="K35" s="3"/>
      <c r="L35" s="1"/>
    </row>
    <row r="36" spans="1:11" ht="4.5" customHeight="1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"/>
    </row>
    <row r="37" spans="1:11" ht="13.5">
      <c r="A37" s="63" t="s">
        <v>46</v>
      </c>
      <c r="B37" s="56"/>
      <c r="C37" s="56"/>
      <c r="D37" s="42"/>
      <c r="E37" s="23"/>
      <c r="F37" s="23"/>
      <c r="G37" s="23"/>
      <c r="H37" s="23"/>
      <c r="I37" s="23"/>
      <c r="J37" s="4"/>
      <c r="K37" s="3"/>
    </row>
    <row r="38" spans="1:11" ht="13.5">
      <c r="A38" s="64" t="s">
        <v>47</v>
      </c>
      <c r="B38" s="65"/>
      <c r="C38" s="65"/>
      <c r="D38" s="12">
        <f>+D35</f>
        <v>0</v>
      </c>
      <c r="E38" s="14"/>
      <c r="F38" s="14"/>
      <c r="G38" s="14"/>
      <c r="H38" s="14"/>
      <c r="I38" s="14"/>
      <c r="J38" s="6"/>
      <c r="K38" s="3"/>
    </row>
    <row r="39" spans="1:11" ht="13.5">
      <c r="A39" s="64" t="s">
        <v>48</v>
      </c>
      <c r="B39" s="65"/>
      <c r="C39" s="65"/>
      <c r="D39" s="12">
        <f>+G35</f>
        <v>0</v>
      </c>
      <c r="E39" s="14"/>
      <c r="F39" s="14"/>
      <c r="G39" s="14"/>
      <c r="H39" s="14"/>
      <c r="I39" s="14"/>
      <c r="J39" s="6"/>
      <c r="K39" s="3"/>
    </row>
    <row r="40" spans="1:11" ht="13.5">
      <c r="A40" s="64" t="s">
        <v>49</v>
      </c>
      <c r="B40" s="65"/>
      <c r="C40" s="65"/>
      <c r="D40" s="12">
        <f>+J35</f>
        <v>33.9</v>
      </c>
      <c r="E40" s="14"/>
      <c r="F40" s="14"/>
      <c r="G40" s="14"/>
      <c r="H40" s="14"/>
      <c r="I40" s="14"/>
      <c r="J40" s="6"/>
      <c r="K40" s="3"/>
    </row>
    <row r="41" spans="1:11" ht="13.5">
      <c r="A41" s="15" t="s">
        <v>50</v>
      </c>
      <c r="B41" s="19" t="s">
        <v>51</v>
      </c>
      <c r="C41" s="19" t="s">
        <v>52</v>
      </c>
      <c r="D41" s="45" t="s">
        <v>53</v>
      </c>
      <c r="E41" s="45"/>
      <c r="F41" s="45"/>
      <c r="G41" s="45"/>
      <c r="H41" s="45"/>
      <c r="I41" s="45"/>
      <c r="J41" s="79"/>
      <c r="K41" s="3"/>
    </row>
    <row r="42" spans="1:11" ht="14.25" thickBot="1">
      <c r="A42" s="27" t="s">
        <v>54</v>
      </c>
      <c r="B42" s="21"/>
      <c r="C42" s="21"/>
      <c r="D42" s="21"/>
      <c r="E42" s="21"/>
      <c r="F42" s="21"/>
      <c r="G42" s="21"/>
      <c r="H42" s="21"/>
      <c r="I42" s="21"/>
      <c r="J42" s="24"/>
      <c r="K42" s="3"/>
    </row>
    <row r="43" spans="1:11" ht="4.5" customHeight="1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"/>
    </row>
    <row r="44" spans="1:11" ht="13.5">
      <c r="A44" s="80" t="s">
        <v>56</v>
      </c>
      <c r="B44" s="81"/>
      <c r="C44" s="81"/>
      <c r="D44" s="81"/>
      <c r="E44" s="81"/>
      <c r="F44" s="81"/>
      <c r="G44" s="81"/>
      <c r="H44" s="110"/>
      <c r="I44" s="110"/>
      <c r="J44" s="111"/>
      <c r="K44" s="3"/>
    </row>
    <row r="45" spans="1:11" ht="4.5" customHeight="1">
      <c r="A45" s="16"/>
      <c r="B45" s="11"/>
      <c r="C45" s="11"/>
      <c r="D45" s="11"/>
      <c r="E45" s="11"/>
      <c r="F45" s="11"/>
      <c r="G45" s="11"/>
      <c r="H45" s="11"/>
      <c r="I45" s="11"/>
      <c r="J45" s="17"/>
      <c r="K45" s="3"/>
    </row>
    <row r="46" spans="1:11" ht="14.25" thickBot="1">
      <c r="A46" s="25" t="s">
        <v>55</v>
      </c>
      <c r="B46" s="112"/>
      <c r="C46" s="82" t="s">
        <v>57</v>
      </c>
      <c r="D46" s="82"/>
      <c r="E46" s="82"/>
      <c r="F46" s="113"/>
      <c r="G46" s="113"/>
      <c r="H46" s="113"/>
      <c r="I46" s="26" t="s">
        <v>62</v>
      </c>
      <c r="J46" s="22"/>
      <c r="K46" s="3"/>
    </row>
    <row r="47" spans="1:11" ht="4.5" customHeight="1" thickBot="1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3"/>
    </row>
    <row r="48" spans="1:10" ht="12.75" customHeight="1">
      <c r="A48" s="73" t="s">
        <v>59</v>
      </c>
      <c r="B48" s="74"/>
      <c r="C48" s="75"/>
      <c r="D48" s="66" t="s">
        <v>58</v>
      </c>
      <c r="E48" s="67"/>
      <c r="F48" s="67"/>
      <c r="G48" s="67"/>
      <c r="H48" s="67"/>
      <c r="I48" s="67"/>
      <c r="J48" s="68"/>
    </row>
    <row r="49" spans="1:10" ht="12.75" customHeight="1">
      <c r="A49" s="60"/>
      <c r="B49" s="61"/>
      <c r="C49" s="62"/>
      <c r="D49" s="69"/>
      <c r="E49" s="70"/>
      <c r="F49" s="70"/>
      <c r="G49" s="70"/>
      <c r="H49" s="70"/>
      <c r="I49" s="70"/>
      <c r="J49" s="71"/>
    </row>
    <row r="50" spans="1:10" ht="12.75" customHeight="1">
      <c r="A50" s="60"/>
      <c r="B50" s="61"/>
      <c r="C50" s="62"/>
      <c r="D50" s="69"/>
      <c r="E50" s="70"/>
      <c r="F50" s="70"/>
      <c r="G50" s="70"/>
      <c r="H50" s="70"/>
      <c r="I50" s="70"/>
      <c r="J50" s="71"/>
    </row>
    <row r="51" spans="1:10" ht="12.75" customHeight="1">
      <c r="A51" s="60"/>
      <c r="B51" s="61"/>
      <c r="C51" s="62"/>
      <c r="D51" s="69"/>
      <c r="E51" s="70"/>
      <c r="F51" s="70"/>
      <c r="G51" s="70"/>
      <c r="H51" s="70"/>
      <c r="I51" s="70"/>
      <c r="J51" s="71"/>
    </row>
    <row r="52" spans="1:10" ht="12.75">
      <c r="A52" s="60"/>
      <c r="B52" s="61"/>
      <c r="C52" s="62"/>
      <c r="D52" s="69"/>
      <c r="E52" s="70"/>
      <c r="F52" s="70"/>
      <c r="G52" s="70"/>
      <c r="H52" s="70"/>
      <c r="I52" s="70"/>
      <c r="J52" s="71"/>
    </row>
    <row r="53" spans="1:10" ht="12.75">
      <c r="A53" s="60"/>
      <c r="B53" s="61"/>
      <c r="C53" s="62"/>
      <c r="D53" s="69"/>
      <c r="E53" s="70"/>
      <c r="F53" s="70"/>
      <c r="G53" s="70"/>
      <c r="H53" s="70"/>
      <c r="I53" s="70"/>
      <c r="J53" s="71"/>
    </row>
    <row r="54" spans="1:10" ht="12.75">
      <c r="A54" s="60"/>
      <c r="B54" s="61"/>
      <c r="C54" s="62"/>
      <c r="D54" s="69"/>
      <c r="E54" s="70"/>
      <c r="F54" s="70"/>
      <c r="G54" s="70"/>
      <c r="H54" s="70"/>
      <c r="I54" s="70"/>
      <c r="J54" s="71"/>
    </row>
    <row r="55" spans="1:10" ht="13.5" thickBot="1">
      <c r="A55" s="76"/>
      <c r="B55" s="77"/>
      <c r="C55" s="78"/>
      <c r="D55" s="43"/>
      <c r="E55" s="44"/>
      <c r="F55" s="44"/>
      <c r="G55" s="44"/>
      <c r="H55" s="44"/>
      <c r="I55" s="44"/>
      <c r="J55" s="72"/>
    </row>
    <row r="56" spans="1:10" ht="4.5" customHeight="1" thickBot="1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28" t="s">
        <v>60</v>
      </c>
      <c r="B57" s="95"/>
      <c r="C57" s="96"/>
      <c r="D57" s="86"/>
      <c r="E57" s="87"/>
      <c r="F57" s="87"/>
      <c r="G57" s="87"/>
      <c r="H57" s="87"/>
      <c r="I57" s="87"/>
      <c r="J57" s="88"/>
    </row>
    <row r="58" spans="1:10" ht="12.75">
      <c r="A58" s="83"/>
      <c r="B58" s="84"/>
      <c r="C58" s="85"/>
      <c r="D58" s="89"/>
      <c r="E58" s="90"/>
      <c r="F58" s="90"/>
      <c r="G58" s="90"/>
      <c r="H58" s="90"/>
      <c r="I58" s="90"/>
      <c r="J58" s="91"/>
    </row>
    <row r="59" spans="1:10" ht="12.75">
      <c r="A59" s="83"/>
      <c r="B59" s="84"/>
      <c r="C59" s="85"/>
      <c r="D59" s="89"/>
      <c r="E59" s="90"/>
      <c r="F59" s="90"/>
      <c r="G59" s="90"/>
      <c r="H59" s="90"/>
      <c r="I59" s="90"/>
      <c r="J59" s="91"/>
    </row>
    <row r="60" spans="1:10" ht="12.75">
      <c r="A60" s="83"/>
      <c r="B60" s="84"/>
      <c r="C60" s="85"/>
      <c r="D60" s="89"/>
      <c r="E60" s="90"/>
      <c r="F60" s="90"/>
      <c r="G60" s="90"/>
      <c r="H60" s="90"/>
      <c r="I60" s="90"/>
      <c r="J60" s="91"/>
    </row>
    <row r="61" spans="1:10" ht="12.75">
      <c r="A61" s="83"/>
      <c r="B61" s="84"/>
      <c r="C61" s="85"/>
      <c r="D61" s="89"/>
      <c r="E61" s="90"/>
      <c r="F61" s="90"/>
      <c r="G61" s="90"/>
      <c r="H61" s="90"/>
      <c r="I61" s="90"/>
      <c r="J61" s="91"/>
    </row>
    <row r="62" spans="1:10" ht="12.75">
      <c r="A62" s="83"/>
      <c r="B62" s="84"/>
      <c r="C62" s="85"/>
      <c r="D62" s="89"/>
      <c r="E62" s="90"/>
      <c r="F62" s="90"/>
      <c r="G62" s="90"/>
      <c r="H62" s="90"/>
      <c r="I62" s="90"/>
      <c r="J62" s="91"/>
    </row>
    <row r="63" spans="1:10" ht="12.75">
      <c r="A63" s="83"/>
      <c r="B63" s="84"/>
      <c r="C63" s="85"/>
      <c r="D63" s="89"/>
      <c r="E63" s="90"/>
      <c r="F63" s="90"/>
      <c r="G63" s="90"/>
      <c r="H63" s="90"/>
      <c r="I63" s="90"/>
      <c r="J63" s="91"/>
    </row>
    <row r="64" spans="1:10" ht="12.75">
      <c r="A64" s="83"/>
      <c r="B64" s="84"/>
      <c r="C64" s="85"/>
      <c r="D64" s="89"/>
      <c r="E64" s="90"/>
      <c r="F64" s="90"/>
      <c r="G64" s="90"/>
      <c r="H64" s="90"/>
      <c r="I64" s="90"/>
      <c r="J64" s="91"/>
    </row>
    <row r="65" spans="1:10" ht="12.75">
      <c r="A65" s="83"/>
      <c r="B65" s="84"/>
      <c r="C65" s="85"/>
      <c r="D65" s="89"/>
      <c r="E65" s="90"/>
      <c r="F65" s="90"/>
      <c r="G65" s="90"/>
      <c r="H65" s="90"/>
      <c r="I65" s="90"/>
      <c r="J65" s="91"/>
    </row>
    <row r="66" spans="1:10" ht="12.75">
      <c r="A66" s="83"/>
      <c r="B66" s="84"/>
      <c r="C66" s="85"/>
      <c r="D66" s="89"/>
      <c r="E66" s="90"/>
      <c r="F66" s="90"/>
      <c r="G66" s="90"/>
      <c r="H66" s="90"/>
      <c r="I66" s="90"/>
      <c r="J66" s="91"/>
    </row>
    <row r="67" spans="1:10" ht="12.75">
      <c r="A67" s="83"/>
      <c r="B67" s="84"/>
      <c r="C67" s="85"/>
      <c r="D67" s="89"/>
      <c r="E67" s="90"/>
      <c r="F67" s="90"/>
      <c r="G67" s="90"/>
      <c r="H67" s="90"/>
      <c r="I67" s="90"/>
      <c r="J67" s="91"/>
    </row>
    <row r="68" spans="1:10" ht="12.75">
      <c r="A68" s="83"/>
      <c r="B68" s="84"/>
      <c r="C68" s="85"/>
      <c r="D68" s="89"/>
      <c r="E68" s="90"/>
      <c r="F68" s="90"/>
      <c r="G68" s="90"/>
      <c r="H68" s="90"/>
      <c r="I68" s="90"/>
      <c r="J68" s="91"/>
    </row>
    <row r="69" spans="1:10" ht="15" customHeight="1" thickBot="1">
      <c r="A69" s="97"/>
      <c r="B69" s="98"/>
      <c r="C69" s="99"/>
      <c r="D69" s="92"/>
      <c r="E69" s="93"/>
      <c r="F69" s="93"/>
      <c r="G69" s="93"/>
      <c r="H69" s="93"/>
      <c r="I69" s="93"/>
      <c r="J69" s="94"/>
    </row>
  </sheetData>
  <sheetProtection sheet="1" scenarios="1"/>
  <mergeCells count="40">
    <mergeCell ref="L1:L3"/>
    <mergeCell ref="A61:C61"/>
    <mergeCell ref="A62:C62"/>
    <mergeCell ref="A63:C63"/>
    <mergeCell ref="A64:C64"/>
    <mergeCell ref="A65:C65"/>
    <mergeCell ref="A66:C66"/>
    <mergeCell ref="A67:C67"/>
    <mergeCell ref="D57:J69"/>
    <mergeCell ref="A58:C58"/>
    <mergeCell ref="B57:C57"/>
    <mergeCell ref="A68:C68"/>
    <mergeCell ref="A69:C69"/>
    <mergeCell ref="A59:C59"/>
    <mergeCell ref="A60:C60"/>
    <mergeCell ref="F46:H46"/>
    <mergeCell ref="D48:J55"/>
    <mergeCell ref="A48:C55"/>
    <mergeCell ref="D41:J41"/>
    <mergeCell ref="A44:G44"/>
    <mergeCell ref="H44:J44"/>
    <mergeCell ref="C46:E46"/>
    <mergeCell ref="A37:C37"/>
    <mergeCell ref="A38:C38"/>
    <mergeCell ref="A39:C39"/>
    <mergeCell ref="A40:C40"/>
    <mergeCell ref="B1:J1"/>
    <mergeCell ref="A1:A3"/>
    <mergeCell ref="H4:I4"/>
    <mergeCell ref="B4:G4"/>
    <mergeCell ref="B3:J3"/>
    <mergeCell ref="B2:J2"/>
    <mergeCell ref="B5:J5"/>
    <mergeCell ref="I6:J6"/>
    <mergeCell ref="B6:G6"/>
    <mergeCell ref="B7:J7"/>
    <mergeCell ref="B8:C8"/>
    <mergeCell ref="D8:F8"/>
    <mergeCell ref="H8:J8"/>
    <mergeCell ref="A11:J11"/>
  </mergeCells>
  <printOptions/>
  <pageMargins left="0.5905511811023623" right="0.75" top="1.1811023622047245" bottom="1" header="0" footer="0"/>
  <pageSetup horizontalDpi="120" verticalDpi="12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2000-05-24T16:08:32Z</cp:lastPrinted>
  <dcterms:created xsi:type="dcterms:W3CDTF">1998-10-16T18:59:47Z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